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潘继云教学文件\申磊-学籍科\学籍管理保研\17-18\数学\"/>
    </mc:Choice>
  </mc:AlternateContent>
  <bookViews>
    <workbookView xWindow="0" yWindow="0" windowWidth="28800" windowHeight="12450"/>
  </bookViews>
  <sheets>
    <sheet name="创新、综合素质加分合计" sheetId="2" r:id="rId1"/>
    <sheet name="创新加分明细" sheetId="1" r:id="rId2"/>
  </sheets>
  <definedNames>
    <definedName name="_xlnm._FilterDatabase" localSheetId="1" hidden="1">创新加分明细!$A$2:$L$2</definedName>
    <definedName name="_xlnm.Print_Area" localSheetId="0">创新、综合素质加分合计!$A$1:$L$17</definedName>
    <definedName name="_xlnm.Print_Titles" localSheetId="1">创新加分明细!$2:$2</definedName>
  </definedNames>
  <calcPr calcId="152511"/>
</workbook>
</file>

<file path=xl/calcChain.xml><?xml version="1.0" encoding="utf-8"?>
<calcChain xmlns="http://schemas.openxmlformats.org/spreadsheetml/2006/main">
  <c r="L5" i="2" l="1"/>
  <c r="L6" i="2"/>
  <c r="L8" i="2"/>
  <c r="L7" i="2"/>
  <c r="L9" i="2"/>
  <c r="L10" i="2"/>
  <c r="L11" i="2"/>
  <c r="L12" i="2"/>
  <c r="L13" i="2"/>
  <c r="L14" i="2"/>
  <c r="L4" i="2"/>
  <c r="L68" i="1" l="1"/>
  <c r="L63" i="1"/>
  <c r="L61" i="1"/>
  <c r="L59" i="1"/>
  <c r="L54" i="1"/>
  <c r="L32" i="1"/>
  <c r="L23" i="1"/>
  <c r="L12" i="1"/>
  <c r="L8" i="1"/>
  <c r="L3" i="1"/>
</calcChain>
</file>

<file path=xl/sharedStrings.xml><?xml version="1.0" encoding="utf-8"?>
<sst xmlns="http://schemas.openxmlformats.org/spreadsheetml/2006/main" count="161" uniqueCount="119">
  <si>
    <t>四级</t>
  </si>
  <si>
    <t>六级</t>
  </si>
  <si>
    <t>2016年全国大学生数学建模竞赛北京市二等奖</t>
    <phoneticPr fontId="2" type="noConversion"/>
  </si>
  <si>
    <t>2017年美国大学生数学建模竞赛H奖</t>
    <phoneticPr fontId="2" type="noConversion"/>
  </si>
  <si>
    <t>2016年校级创新项目“关于时滞微分方程的密度演化研究”排名第二</t>
    <phoneticPr fontId="2" type="noConversion"/>
  </si>
  <si>
    <t>在非核心期刊《工业设计》（2016年11月）发表《基于悬链线方程的系泊系统分析》第三作者</t>
    <phoneticPr fontId="2" type="noConversion"/>
  </si>
  <si>
    <t>数学14-2</t>
    <phoneticPr fontId="2" type="noConversion"/>
  </si>
  <si>
    <t>韩冰凌</t>
    <phoneticPr fontId="2" type="noConversion"/>
  </si>
  <si>
    <t>女</t>
    <phoneticPr fontId="2" type="noConversion"/>
  </si>
  <si>
    <t>学号</t>
    <phoneticPr fontId="7" type="noConversion"/>
  </si>
  <si>
    <t>班级</t>
    <phoneticPr fontId="7" type="noConversion"/>
  </si>
  <si>
    <t>姓名</t>
    <phoneticPr fontId="7" type="noConversion"/>
  </si>
  <si>
    <t>性别</t>
    <phoneticPr fontId="7" type="noConversion"/>
  </si>
  <si>
    <t>学积分</t>
    <phoneticPr fontId="7" type="noConversion"/>
  </si>
  <si>
    <t>学分积专业排名</t>
    <phoneticPr fontId="7" type="noConversion"/>
  </si>
  <si>
    <t xml:space="preserve">创新情况（请逐项列明）
</t>
    <phoneticPr fontId="7" type="noConversion"/>
  </si>
  <si>
    <t>单项加分</t>
    <phoneticPr fontId="7" type="noConversion"/>
  </si>
  <si>
    <t>合计</t>
    <phoneticPr fontId="7" type="noConversion"/>
  </si>
  <si>
    <t>朱雨薇</t>
    <phoneticPr fontId="7" type="noConversion"/>
  </si>
  <si>
    <t>女</t>
    <phoneticPr fontId="7" type="noConversion"/>
  </si>
  <si>
    <t>2016年全国大学生数学建模竞赛（北京赛区）二等奖</t>
    <phoneticPr fontId="7" type="noConversion"/>
  </si>
  <si>
    <t>2017年美国大学生数学建模竞赛二等奖(H)</t>
    <phoneticPr fontId="7" type="noConversion"/>
  </si>
  <si>
    <t xml:space="preserve">2016年校创新项目“关于时滞微分方程中密度演化研究”排名第一   </t>
    <phoneticPr fontId="7" type="noConversion"/>
  </si>
  <si>
    <t>在非核心期刊《工业设计》（2016年11月）发表《基于悬链线方程的系泊系统分析》第二作者</t>
    <phoneticPr fontId="7" type="noConversion"/>
  </si>
  <si>
    <t>数学14-1</t>
    <phoneticPr fontId="7" type="noConversion"/>
  </si>
  <si>
    <t>何英豪</t>
    <phoneticPr fontId="7" type="noConversion"/>
  </si>
  <si>
    <t>男</t>
    <phoneticPr fontId="7" type="noConversion"/>
  </si>
  <si>
    <t>2016年全国大学生数学建模竞赛北京赛区甲组北京二等奖</t>
    <phoneticPr fontId="7" type="noConversion"/>
  </si>
  <si>
    <t>2017年美国大学生数学建模竞赛国际二等奖</t>
    <phoneticPr fontId="7" type="noConversion"/>
  </si>
  <si>
    <t>2016年北京市级大学生创新项目《森林火灾风险综合评估与区域划分》排名第一</t>
    <phoneticPr fontId="7" type="noConversion"/>
  </si>
  <si>
    <t>在核心期刊《计算机工程与应用》（2017年13期）发表《等价关系矩阵的置换合同性质和标准形计算》第四作者</t>
    <phoneticPr fontId="7" type="noConversion"/>
  </si>
  <si>
    <t>在非核心期刊《读天下》（2016年23期）发表《大学生在应用数学学习中引入数学建模思想的作用研究》第一作者</t>
    <phoneticPr fontId="7" type="noConversion"/>
  </si>
  <si>
    <t>在非核心期刊《工业设计》（2016年11期）发表《基于悬链线方程的系泊系统设计》第一作者</t>
    <phoneticPr fontId="7" type="noConversion"/>
  </si>
  <si>
    <r>
      <t>在非核心期刊《现代国企研究》（2016年</t>
    </r>
    <r>
      <rPr>
        <sz val="11"/>
        <rFont val="宋体"/>
        <family val="3"/>
        <charset val="134"/>
      </rPr>
      <t>20期</t>
    </r>
    <r>
      <rPr>
        <sz val="11"/>
        <rFont val="宋体"/>
        <family val="3"/>
        <charset val="134"/>
      </rPr>
      <t>）发表《</t>
    </r>
    <r>
      <rPr>
        <sz val="11"/>
        <rFont val="宋体"/>
        <family val="3"/>
        <charset val="134"/>
      </rPr>
      <t>人口结构可持续发展评价模型</t>
    </r>
    <r>
      <rPr>
        <sz val="11"/>
        <rFont val="宋体"/>
        <family val="3"/>
        <charset val="134"/>
      </rPr>
      <t>》第一作者</t>
    </r>
    <phoneticPr fontId="7" type="noConversion"/>
  </si>
  <si>
    <t>在非核心期刊《中国林业产业》（2017年1期）发表《基于气象数据预测森林火灾风险与区域划分》第一作者</t>
  </si>
  <si>
    <t>2016年创青春首都大学生创业大赛铜奖</t>
    <phoneticPr fontId="7" type="noConversion"/>
  </si>
  <si>
    <t>2016年北京市大学生创业设计竞赛三等奖</t>
    <phoneticPr fontId="7" type="noConversion"/>
  </si>
  <si>
    <t>2016年北京地区高校大学生优秀创业团队评选三等奖</t>
    <phoneticPr fontId="7" type="noConversion"/>
  </si>
  <si>
    <t>数学14-2</t>
    <phoneticPr fontId="7" type="noConversion"/>
  </si>
  <si>
    <t>徐朔阳</t>
    <phoneticPr fontId="7" type="noConversion"/>
  </si>
  <si>
    <t>2016年全国大学生数学建模竞赛北京市二等奖</t>
    <phoneticPr fontId="7" type="noConversion"/>
  </si>
  <si>
    <t>2017年美国大学生数学建模竞赛Honorable Mention</t>
    <phoneticPr fontId="7" type="noConversion"/>
  </si>
  <si>
    <t>2016年国家级创新项目“风电功率时间序列的混沌特性分析及其预测研究”排名第一</t>
    <phoneticPr fontId="7" type="noConversion"/>
  </si>
  <si>
    <t>“三种混沌系统数据仿真重构软件V1.0”获得软件著作权</t>
    <phoneticPr fontId="7" type="noConversion"/>
  </si>
  <si>
    <t>“基于C#的五子棋游戏软件V1.0”获得软件著作权</t>
    <phoneticPr fontId="7" type="noConversion"/>
  </si>
  <si>
    <t>“基于C++的贪食蛇游戏软件V1.0”获得软件著作权</t>
    <phoneticPr fontId="7" type="noConversion"/>
  </si>
  <si>
    <t>“大学校园生活平台V1.0”获得软件著作权</t>
    <phoneticPr fontId="7" type="noConversion"/>
  </si>
  <si>
    <t>在非核心期刊《数学学习与研究》2017年7月发表《基于增广路定理探讨小区开放对道路通行能力的影响》第一作者</t>
    <phoneticPr fontId="7" type="noConversion"/>
  </si>
  <si>
    <t>在非核心期刊《信息记录材料》（2017年4月）发表《小区开放对道路通行能力影响的层次分析模型》第一作者</t>
    <phoneticPr fontId="7" type="noConversion"/>
  </si>
  <si>
    <t>女</t>
    <phoneticPr fontId="7" type="noConversion"/>
  </si>
  <si>
    <t>曾月</t>
  </si>
  <si>
    <t>女</t>
  </si>
  <si>
    <t xml:space="preserve">2016年全国大学生数学建模竞赛（北京赛区）二等奖 </t>
  </si>
  <si>
    <t>2017年美国大学生数学建模竞赛二等奖</t>
  </si>
  <si>
    <t>2016年北京市级创新项目“高嵌入维混沌数据的特征量提取及降维”排名第二</t>
  </si>
  <si>
    <t>“高嵌入维混沌数据提取系统”获得计算机软件著作权</t>
  </si>
  <si>
    <t>“复杂网络的拓扑参数计算系统”获得计算机软件著作权</t>
  </si>
  <si>
    <t>“阔叶图片分形特征量提取及处理系统”获得计算机软件著作权</t>
  </si>
  <si>
    <t>在非核心期刊《管理观察》(2017年1月)发表《基于降维方法的经济发展水平分析》第一作者</t>
  </si>
  <si>
    <t>在IEME国际会议发表论文《Chaotic Analysis and Dimension Reduction of Shanghai Composite Index Time Series》，第二作者</t>
  </si>
  <si>
    <t>在ESME国际会议发表论文《Evaluation of the Level of Ecological Civilization Construction Based on Principal Component Analysis》，第二作者</t>
  </si>
  <si>
    <t>陈欣</t>
  </si>
  <si>
    <t xml:space="preserve">2016年全国大学生数学建模竞赛北京赛区二等奖 </t>
  </si>
  <si>
    <t xml:space="preserve">2016年美国大学生数学建模竞赛二等奖(H) </t>
  </si>
  <si>
    <t xml:space="preserve">2016年校级创新项目“数学方法在基坑监测的异常值检测中的应用”排名第一 </t>
  </si>
  <si>
    <t>“无线空气质量监测系统嵌入式软件V1.0”获得计算机软件著作权</t>
  </si>
  <si>
    <t>“无线激光测距仪嵌入式软件V1.0”获得计算机软件著作权</t>
  </si>
  <si>
    <t>在核心期刊《酿酒科技》（2017年8月）发表《评分数据的多层插值修正法及葡萄酒感官评级》第一作者</t>
  </si>
  <si>
    <t>在非核心期刊《科技风》（2017年4月）发表《评价小区开放对道路交通影响的数学模型》第一作者</t>
  </si>
  <si>
    <t>在非核心期刊《科研》（2017年2月）发表《方形小区开放对方形网络交通影响的数学模型》第一作者</t>
  </si>
  <si>
    <t>在非核心期刊《科研》（2017年3月）发表《水资源满足人口需求能力的数学判别模型》第一作者</t>
  </si>
  <si>
    <t>在非核心期刊《经济》（2017年1月）发表《人民币汇率与经济变化关系的数学模型》第一作者</t>
  </si>
  <si>
    <t>SCI 期刊 《Soft Computing》（影响因子:2.472）论文“Analyzing Saaty's consistency test in pairwise comparison method: A perspective based on linguistic and numerical scale”， 第2作者，（https://link.springer.com/article/10.1007/s00500-016-2454-x）</t>
  </si>
  <si>
    <t>SCI期刊《IEEE Transactions on Systems, Man and Cybernetics: Systems》（影响因子：2.35）论文“The 2-rank consensus reaching model in the multi-granular linguistic multiple attribute group decision making”， 第3作者，_x000D_(http://ieeexplore.ieee.org/document/7919193/)</t>
  </si>
  <si>
    <t>SCI期刊《Information Fusion》（影响因子：5.667）论文“Group decision making based on linguistic distributions and hesitant assessments: Maximizing the support degree with an accuracy constraint”， 第3作者， _x000D_(http://www.sciencedirect.com)</t>
  </si>
  <si>
    <t>数学14-1</t>
  </si>
  <si>
    <t>张楠</t>
  </si>
  <si>
    <t xml:space="preserve">2016年全国大学生数学建模竞赛二等奖 </t>
  </si>
  <si>
    <t xml:space="preserve">2017年美国大学生数学建模竞赛二等奖 </t>
  </si>
  <si>
    <t>2016年校级创新项目“对全基因组关联分析中数据缺失研究”排序第二</t>
  </si>
  <si>
    <t>在非核心期刊《石河子科技》（2017年4月）发表《中国能源消费结构的统计预测》第一作者</t>
  </si>
  <si>
    <t>在非核心期刊《合作经济与科技》（2017年9月）发表《人口区域性和结构性研究》第一作者</t>
  </si>
  <si>
    <t>田晋瑜</t>
    <phoneticPr fontId="7" type="noConversion"/>
  </si>
  <si>
    <t>2016年高教社杯全国大学生数学建模竞赛北京赛区甲组北京二等奖</t>
    <phoneticPr fontId="7" type="noConversion"/>
  </si>
  <si>
    <t>女</t>
    <phoneticPr fontId="7" type="noConversion"/>
  </si>
  <si>
    <t>2016年高教社杯全国大学生数学建模竞赛北京赛区甲组北京二等奖</t>
    <phoneticPr fontId="7" type="noConversion"/>
  </si>
  <si>
    <t>校级大创2016年“利用大数据分析对小蜂螨的爆发进行预测和分析”主持人</t>
    <phoneticPr fontId="7" type="noConversion"/>
  </si>
  <si>
    <t>李华</t>
    <phoneticPr fontId="7" type="noConversion"/>
  </si>
  <si>
    <t xml:space="preserve">2016年校创新项目“关于时滞微分方程中密度演化研究”排名第一   </t>
    <phoneticPr fontId="7" type="noConversion"/>
  </si>
  <si>
    <t>“三种混沌系统数据仿真重构软件”获得计算机软件著作权</t>
    <phoneticPr fontId="7" type="noConversion"/>
  </si>
  <si>
    <t>数学14-2</t>
    <phoneticPr fontId="7" type="noConversion"/>
  </si>
  <si>
    <t>朱亦红</t>
    <phoneticPr fontId="7" type="noConversion"/>
  </si>
  <si>
    <t>2017年美国数学建模竞赛"Honorable Mentioned"</t>
    <phoneticPr fontId="7" type="noConversion"/>
  </si>
  <si>
    <t>“基于C#的五子棋游戏软件”获得计算机软件著作权</t>
    <phoneticPr fontId="7" type="noConversion"/>
  </si>
  <si>
    <t>国家级大学生创新项目“风电功率时间序列的混沌特性分析及其预测研究”参加</t>
    <phoneticPr fontId="7" type="noConversion"/>
  </si>
  <si>
    <t>陈铮</t>
  </si>
  <si>
    <t>2016年校级创新项目“基于利用大数据的分析方法对小蜂螨的爆发进行预测和分析”排名第三</t>
  </si>
  <si>
    <t xml:space="preserve">第三十二届全国部分地区大学生物理竞赛（北京赛区）三等奖 </t>
    <phoneticPr fontId="7" type="noConversion"/>
  </si>
  <si>
    <t>创新分</t>
    <phoneticPr fontId="2" type="noConversion"/>
  </si>
  <si>
    <t>学号</t>
  </si>
  <si>
    <t>班级</t>
  </si>
  <si>
    <t>姓名</t>
  </si>
  <si>
    <t>性别</t>
  </si>
  <si>
    <t>学积分</t>
  </si>
  <si>
    <t>学分积专业排名</t>
  </si>
  <si>
    <t>学积分（占85%）</t>
    <phoneticPr fontId="2" type="noConversion"/>
  </si>
  <si>
    <t>创新分（占3%）</t>
    <phoneticPr fontId="2" type="noConversion"/>
  </si>
  <si>
    <r>
      <t>综合素质分（占5</t>
    </r>
    <r>
      <rPr>
        <b/>
        <sz val="11"/>
        <rFont val="宋体"/>
        <family val="3"/>
        <charset val="134"/>
      </rPr>
      <t>%）</t>
    </r>
    <phoneticPr fontId="2" type="noConversion"/>
  </si>
  <si>
    <t>前三项合计（学积分*85%+创新+综合素质）</t>
    <phoneticPr fontId="2" type="noConversion"/>
  </si>
  <si>
    <t>理学院2014级数学专业保研推免创新、综合素质加分公示</t>
    <phoneticPr fontId="2" type="noConversion"/>
  </si>
  <si>
    <r>
      <t>注：公示期自2</t>
    </r>
    <r>
      <rPr>
        <b/>
        <sz val="12"/>
        <color rgb="FFFF0000"/>
        <rFont val="宋体"/>
        <family val="3"/>
        <charset val="134"/>
      </rPr>
      <t>017年9月15日--2017年9月17日晚12点，如有问题请及时向主楼315田老师反映，电话62338375,13691003270,93897514@qq.com</t>
    </r>
    <phoneticPr fontId="2" type="noConversion"/>
  </si>
  <si>
    <t>理学院教学办公室</t>
    <phoneticPr fontId="2" type="noConversion"/>
  </si>
  <si>
    <t>数学14-2</t>
    <phoneticPr fontId="7" type="noConversion"/>
  </si>
  <si>
    <t>数学14-2</t>
    <phoneticPr fontId="7" type="noConversion"/>
  </si>
  <si>
    <t>数学14-1</t>
    <phoneticPr fontId="7" type="noConversion"/>
  </si>
  <si>
    <t>数学14-2</t>
    <phoneticPr fontId="7" type="noConversion"/>
  </si>
  <si>
    <t>数学14-1</t>
    <phoneticPr fontId="2" type="noConversion"/>
  </si>
  <si>
    <t>数学14-2</t>
    <phoneticPr fontId="2" type="noConversion"/>
  </si>
  <si>
    <t>理学院2014级数学专业保研推免创新加分明细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</si>
</sst>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1">
    <font>
      <sz val="12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Border="0">
      <alignment vertical="center"/>
    </xf>
  </cellStyleXfs>
  <cellXfs count="52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0" fontId="9" fillId="0" borderId="1" xfId="1" applyFont="1" applyFill="1" applyBorder="1">
      <alignment vertical="center"/>
    </xf>
    <xf numFmtId="0" fontId="9" fillId="0" borderId="1" xfId="1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14" fontId="0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 wrapText="1"/>
    </xf>
    <xf numFmtId="0" fontId="0" fillId="2" borderId="0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selection activeCell="E25" sqref="E25"/>
    </sheetView>
  </sheetViews>
  <sheetFormatPr defaultColWidth="9" defaultRowHeight="14.25"/>
  <cols>
    <col min="1" max="1" width="13" customWidth="1"/>
    <col min="2" max="2" width="12.5" customWidth="1"/>
    <col min="3" max="3" width="8" customWidth="1"/>
    <col min="4" max="4" width="6" customWidth="1"/>
    <col min="5" max="5" width="9.25" customWidth="1"/>
    <col min="6" max="6" width="8" style="40" customWidth="1"/>
    <col min="7" max="7" width="5.75" customWidth="1"/>
    <col min="8" max="8" width="7" customWidth="1"/>
    <col min="9" max="9" width="10.5" customWidth="1"/>
    <col min="10" max="10" width="9" style="43"/>
    <col min="11" max="11" width="11" style="43" customWidth="1"/>
    <col min="12" max="12" width="15.875" style="43" customWidth="1"/>
  </cols>
  <sheetData>
    <row r="1" spans="1:14" s="1" customFormat="1" ht="33" customHeight="1">
      <c r="A1" s="29" t="s">
        <v>109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 s="1" customFormat="1" ht="33" customHeight="1">
      <c r="A2" s="38" t="s">
        <v>110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39"/>
    </row>
    <row r="3" spans="1:14" s="1" customFormat="1" ht="63" customHeight="1">
      <c r="A3" s="35" t="s">
        <v>99</v>
      </c>
      <c r="B3" s="35" t="s">
        <v>100</v>
      </c>
      <c r="C3" s="35" t="s">
        <v>101</v>
      </c>
      <c r="D3" s="35" t="s">
        <v>102</v>
      </c>
      <c r="E3" s="35" t="s">
        <v>103</v>
      </c>
      <c r="F3" s="35" t="s">
        <v>104</v>
      </c>
      <c r="G3" s="35" t="s">
        <v>0</v>
      </c>
      <c r="H3" s="35" t="s">
        <v>1</v>
      </c>
      <c r="I3" s="35" t="s">
        <v>105</v>
      </c>
      <c r="J3" s="35" t="s">
        <v>106</v>
      </c>
      <c r="K3" s="35" t="s">
        <v>107</v>
      </c>
      <c r="L3" s="35" t="s">
        <v>108</v>
      </c>
    </row>
    <row r="4" spans="1:14" s="2" customFormat="1" ht="24.95" customHeight="1">
      <c r="A4" s="28">
        <v>141124211</v>
      </c>
      <c r="B4" s="45" t="s">
        <v>112</v>
      </c>
      <c r="C4" s="28" t="s">
        <v>18</v>
      </c>
      <c r="D4" s="28" t="s">
        <v>19</v>
      </c>
      <c r="E4" s="28">
        <v>93.2</v>
      </c>
      <c r="F4" s="46">
        <v>2</v>
      </c>
      <c r="G4" s="28">
        <v>592</v>
      </c>
      <c r="H4" s="28">
        <v>542</v>
      </c>
      <c r="I4" s="24">
        <v>85</v>
      </c>
      <c r="J4" s="25">
        <v>1.5</v>
      </c>
      <c r="K4" s="41">
        <v>4.3339999999999996</v>
      </c>
      <c r="L4" s="42">
        <f>I4++J4+K4</f>
        <v>90.834000000000003</v>
      </c>
    </row>
    <row r="5" spans="1:14" ht="24.95" customHeight="1">
      <c r="A5" s="28">
        <v>141124109</v>
      </c>
      <c r="B5" s="28" t="s">
        <v>24</v>
      </c>
      <c r="C5" s="28" t="s">
        <v>25</v>
      </c>
      <c r="D5" s="28" t="s">
        <v>26</v>
      </c>
      <c r="E5" s="28">
        <v>90.51</v>
      </c>
      <c r="F5" s="46">
        <v>5</v>
      </c>
      <c r="G5" s="28">
        <v>525</v>
      </c>
      <c r="H5" s="28">
        <v>395</v>
      </c>
      <c r="I5" s="24">
        <v>82.546673819742495</v>
      </c>
      <c r="J5" s="24">
        <v>2.8421052631578947</v>
      </c>
      <c r="K5" s="41">
        <v>5</v>
      </c>
      <c r="L5" s="42">
        <f>I5++J5+K5</f>
        <v>90.388779082900385</v>
      </c>
    </row>
    <row r="6" spans="1:14" ht="24.95" customHeight="1">
      <c r="A6" s="28">
        <v>141124221</v>
      </c>
      <c r="B6" s="28" t="s">
        <v>38</v>
      </c>
      <c r="C6" s="28" t="s">
        <v>39</v>
      </c>
      <c r="D6" s="28" t="s">
        <v>19</v>
      </c>
      <c r="E6" s="28">
        <v>90.13</v>
      </c>
      <c r="F6" s="46">
        <v>7</v>
      </c>
      <c r="G6" s="28">
        <v>553</v>
      </c>
      <c r="H6" s="28">
        <v>506</v>
      </c>
      <c r="I6" s="26">
        <v>82.200107296137332</v>
      </c>
      <c r="J6" s="26">
        <v>2.5263157894736841</v>
      </c>
      <c r="K6" s="41">
        <v>4.1440000000000001</v>
      </c>
      <c r="L6" s="42">
        <f>I6++J6+K6</f>
        <v>88.870423085611023</v>
      </c>
    </row>
    <row r="7" spans="1:14" ht="24.95" customHeight="1">
      <c r="A7" s="27">
        <v>141124217</v>
      </c>
      <c r="B7" s="27" t="s">
        <v>113</v>
      </c>
      <c r="C7" s="27" t="s">
        <v>61</v>
      </c>
      <c r="D7" s="27" t="s">
        <v>51</v>
      </c>
      <c r="E7" s="27">
        <v>89.07</v>
      </c>
      <c r="F7" s="47">
        <v>9</v>
      </c>
      <c r="G7" s="27">
        <v>490</v>
      </c>
      <c r="H7" s="27">
        <v>427</v>
      </c>
      <c r="I7" s="23">
        <v>81.233369098712444</v>
      </c>
      <c r="J7" s="22">
        <v>3</v>
      </c>
      <c r="K7" s="41">
        <v>4.0359999999999996</v>
      </c>
      <c r="L7" s="42">
        <f>I7++J7+K7</f>
        <v>88.269369098712446</v>
      </c>
    </row>
    <row r="8" spans="1:14" ht="24.95" customHeight="1">
      <c r="A8" s="28">
        <v>141124215</v>
      </c>
      <c r="B8" s="28" t="s">
        <v>6</v>
      </c>
      <c r="C8" s="28" t="s">
        <v>7</v>
      </c>
      <c r="D8" s="28" t="s">
        <v>8</v>
      </c>
      <c r="E8" s="28">
        <v>91.31</v>
      </c>
      <c r="F8" s="46">
        <v>4</v>
      </c>
      <c r="G8" s="28">
        <v>538</v>
      </c>
      <c r="H8" s="28">
        <v>544</v>
      </c>
      <c r="I8" s="24">
        <v>83.276287553648061</v>
      </c>
      <c r="J8" s="24">
        <v>1.1842105263157894</v>
      </c>
      <c r="K8" s="41">
        <v>3.774</v>
      </c>
      <c r="L8" s="42">
        <f>I8++J8+K8</f>
        <v>88.234498079963856</v>
      </c>
    </row>
    <row r="9" spans="1:14" ht="24.95" customHeight="1">
      <c r="A9" s="27">
        <v>141124120</v>
      </c>
      <c r="B9" s="27" t="s">
        <v>114</v>
      </c>
      <c r="C9" s="27" t="s">
        <v>50</v>
      </c>
      <c r="D9" s="27" t="s">
        <v>51</v>
      </c>
      <c r="E9" s="27">
        <v>89.44</v>
      </c>
      <c r="F9" s="47">
        <v>8</v>
      </c>
      <c r="G9" s="27">
        <v>545</v>
      </c>
      <c r="H9" s="27">
        <v>475</v>
      </c>
      <c r="I9" s="23">
        <v>81.570815450643778</v>
      </c>
      <c r="J9" s="23">
        <v>2.0526315789473686</v>
      </c>
      <c r="K9" s="41">
        <v>4.4080000000000004</v>
      </c>
      <c r="L9" s="42">
        <f>I9++J9+K9</f>
        <v>88.031447029591149</v>
      </c>
    </row>
    <row r="10" spans="1:14" ht="24.95" customHeight="1">
      <c r="A10" s="27">
        <v>141124119</v>
      </c>
      <c r="B10" s="27" t="s">
        <v>75</v>
      </c>
      <c r="C10" s="27" t="s">
        <v>76</v>
      </c>
      <c r="D10" s="27" t="s">
        <v>51</v>
      </c>
      <c r="E10" s="27">
        <v>88.22</v>
      </c>
      <c r="F10" s="47">
        <v>10</v>
      </c>
      <c r="G10" s="27">
        <v>559</v>
      </c>
      <c r="H10" s="27">
        <v>600</v>
      </c>
      <c r="I10" s="23">
        <v>80.458154506437765</v>
      </c>
      <c r="J10" s="23">
        <v>1.736842105263158</v>
      </c>
      <c r="K10" s="41">
        <v>3.4140000000000001</v>
      </c>
      <c r="L10" s="42">
        <f>I10++J10+K10</f>
        <v>85.608996611700931</v>
      </c>
    </row>
    <row r="11" spans="1:14" ht="24.95" customHeight="1">
      <c r="A11" s="27">
        <v>141124121</v>
      </c>
      <c r="B11" s="27" t="s">
        <v>24</v>
      </c>
      <c r="C11" s="27" t="s">
        <v>82</v>
      </c>
      <c r="D11" s="27" t="s">
        <v>19</v>
      </c>
      <c r="E11" s="27">
        <v>87.62</v>
      </c>
      <c r="F11" s="47">
        <v>11</v>
      </c>
      <c r="G11" s="27">
        <v>467</v>
      </c>
      <c r="H11" s="27">
        <v>483</v>
      </c>
      <c r="I11" s="23">
        <v>79.91094420600858</v>
      </c>
      <c r="J11" s="23">
        <v>0.63157894736842102</v>
      </c>
      <c r="K11" s="41">
        <v>4.63</v>
      </c>
      <c r="L11" s="42">
        <f>I11++J11+K11</f>
        <v>85.172523153377</v>
      </c>
    </row>
    <row r="12" spans="1:14" ht="24.95" customHeight="1">
      <c r="A12" s="27">
        <v>141124225</v>
      </c>
      <c r="B12" s="27" t="s">
        <v>38</v>
      </c>
      <c r="C12" s="27" t="s">
        <v>91</v>
      </c>
      <c r="D12" s="27" t="s">
        <v>19</v>
      </c>
      <c r="E12" s="27">
        <v>86.63</v>
      </c>
      <c r="F12" s="47">
        <v>14</v>
      </c>
      <c r="G12" s="27">
        <v>540</v>
      </c>
      <c r="H12" s="27">
        <v>510</v>
      </c>
      <c r="I12" s="23">
        <v>79.008047210300418</v>
      </c>
      <c r="J12" s="23">
        <v>1.4210526315789473</v>
      </c>
      <c r="K12" s="41">
        <v>3.677</v>
      </c>
      <c r="L12" s="42">
        <f>I12++J12+K12</f>
        <v>84.10609984187937</v>
      </c>
    </row>
    <row r="13" spans="1:14" ht="24.95" customHeight="1">
      <c r="A13" s="28">
        <v>141124214</v>
      </c>
      <c r="B13" s="45" t="s">
        <v>38</v>
      </c>
      <c r="C13" s="28" t="s">
        <v>87</v>
      </c>
      <c r="D13" s="28" t="s">
        <v>19</v>
      </c>
      <c r="E13" s="28">
        <v>86.82</v>
      </c>
      <c r="F13" s="46">
        <v>13</v>
      </c>
      <c r="G13" s="28">
        <v>533</v>
      </c>
      <c r="H13" s="28">
        <v>470</v>
      </c>
      <c r="I13" s="26">
        <v>79.181330472102985</v>
      </c>
      <c r="J13" s="26">
        <v>0.72631578947368414</v>
      </c>
      <c r="K13" s="41">
        <v>3.6579999999999999</v>
      </c>
      <c r="L13" s="42">
        <f>I13++J13+K13</f>
        <v>83.565646261576674</v>
      </c>
    </row>
    <row r="14" spans="1:14" ht="24.95" customHeight="1">
      <c r="A14" s="48">
        <v>141124115</v>
      </c>
      <c r="B14" s="48" t="s">
        <v>75</v>
      </c>
      <c r="C14" s="48" t="s">
        <v>95</v>
      </c>
      <c r="D14" s="48" t="s">
        <v>51</v>
      </c>
      <c r="E14" s="48">
        <v>85.29</v>
      </c>
      <c r="F14" s="49">
        <v>16</v>
      </c>
      <c r="G14" s="48">
        <v>456</v>
      </c>
      <c r="H14" s="48">
        <v>419</v>
      </c>
      <c r="I14" s="44">
        <v>77.78594420600858</v>
      </c>
      <c r="J14" s="44">
        <v>9.4736842105263161E-2</v>
      </c>
      <c r="K14" s="41">
        <v>4.641</v>
      </c>
      <c r="L14" s="42">
        <f>I14++J14+K14</f>
        <v>82.521681048113848</v>
      </c>
    </row>
    <row r="16" spans="1:14">
      <c r="K16" s="36" t="s">
        <v>111</v>
      </c>
    </row>
    <row r="17" spans="11:11">
      <c r="K17" s="37">
        <v>42993</v>
      </c>
    </row>
  </sheetData>
  <sortState ref="A4:L14">
    <sortCondition descending="1" ref="L4:L14"/>
  </sortState>
  <mergeCells count="2">
    <mergeCell ref="A1:L1"/>
    <mergeCell ref="A2:L2"/>
  </mergeCells>
  <phoneticPr fontId="7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zoomScaleNormal="100" workbookViewId="0">
      <selection activeCell="H26" sqref="H26"/>
    </sheetView>
  </sheetViews>
  <sheetFormatPr defaultColWidth="9" defaultRowHeight="14.25"/>
  <cols>
    <col min="1" max="1" width="9.625" customWidth="1"/>
    <col min="2" max="2" width="10.75" customWidth="1"/>
    <col min="3" max="3" width="6.625" customWidth="1"/>
    <col min="4" max="4" width="6" customWidth="1"/>
    <col min="5" max="5" width="4" customWidth="1"/>
    <col min="6" max="6" width="5.125" customWidth="1"/>
    <col min="7" max="7" width="4.625" customWidth="1"/>
    <col min="8" max="8" width="4.5" customWidth="1"/>
    <col min="9" max="9" width="56" style="3" customWidth="1"/>
    <col min="10" max="10" width="5.5" customWidth="1"/>
    <col min="11" max="11" width="6.75" customWidth="1"/>
  </cols>
  <sheetData>
    <row r="1" spans="1:12" s="1" customFormat="1" ht="33" customHeight="1">
      <c r="A1" s="51" t="s">
        <v>118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2" customFormat="1" ht="54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0</v>
      </c>
      <c r="H2" s="5" t="s">
        <v>1</v>
      </c>
      <c r="I2" s="4" t="s">
        <v>15</v>
      </c>
      <c r="J2" s="6" t="s">
        <v>16</v>
      </c>
      <c r="K2" s="6" t="s">
        <v>17</v>
      </c>
      <c r="L2" s="21" t="s">
        <v>98</v>
      </c>
    </row>
    <row r="3" spans="1:12" s="2" customFormat="1" ht="13.5">
      <c r="A3" s="7">
        <v>141124211</v>
      </c>
      <c r="B3" s="34" t="s">
        <v>115</v>
      </c>
      <c r="C3" s="7" t="s">
        <v>18</v>
      </c>
      <c r="D3" s="7" t="s">
        <v>19</v>
      </c>
      <c r="E3" s="7">
        <v>93.2</v>
      </c>
      <c r="F3" s="7">
        <v>2</v>
      </c>
      <c r="G3" s="7">
        <v>592</v>
      </c>
      <c r="H3" s="7">
        <v>542</v>
      </c>
      <c r="I3" s="8" t="s">
        <v>97</v>
      </c>
      <c r="J3" s="9">
        <v>0.5</v>
      </c>
      <c r="K3" s="31">
        <v>4.75</v>
      </c>
      <c r="L3" s="31">
        <f>4.75/9.5*3</f>
        <v>1.5</v>
      </c>
    </row>
    <row r="4" spans="1:12" s="2" customFormat="1" ht="13.5">
      <c r="A4" s="7"/>
      <c r="B4" s="7"/>
      <c r="C4" s="7"/>
      <c r="D4" s="7"/>
      <c r="E4" s="7"/>
      <c r="F4" s="7"/>
      <c r="G4" s="7"/>
      <c r="H4" s="7"/>
      <c r="I4" s="8" t="s">
        <v>20</v>
      </c>
      <c r="J4" s="9">
        <v>1</v>
      </c>
      <c r="K4" s="31"/>
      <c r="L4" s="31"/>
    </row>
    <row r="5" spans="1:12" s="2" customFormat="1" ht="13.5">
      <c r="A5" s="7"/>
      <c r="B5" s="7"/>
      <c r="C5" s="7"/>
      <c r="D5" s="7"/>
      <c r="E5" s="7"/>
      <c r="F5" s="7"/>
      <c r="G5" s="7"/>
      <c r="H5" s="7"/>
      <c r="I5" s="10" t="s">
        <v>21</v>
      </c>
      <c r="J5" s="9">
        <v>2</v>
      </c>
      <c r="K5" s="31"/>
      <c r="L5" s="31"/>
    </row>
    <row r="6" spans="1:12" s="2" customFormat="1" ht="13.5">
      <c r="A6" s="7"/>
      <c r="B6" s="7"/>
      <c r="C6" s="7"/>
      <c r="D6" s="7"/>
      <c r="E6" s="7"/>
      <c r="F6" s="7"/>
      <c r="G6" s="7"/>
      <c r="H6" s="7"/>
      <c r="I6" s="10" t="s">
        <v>22</v>
      </c>
      <c r="J6" s="9">
        <v>1</v>
      </c>
      <c r="K6" s="31"/>
      <c r="L6" s="31"/>
    </row>
    <row r="7" spans="1:12" s="2" customFormat="1" ht="27">
      <c r="A7" s="7"/>
      <c r="B7" s="7"/>
      <c r="C7" s="7"/>
      <c r="D7" s="7"/>
      <c r="E7" s="7"/>
      <c r="F7" s="7"/>
      <c r="G7" s="7"/>
      <c r="H7" s="7"/>
      <c r="I7" s="8" t="s">
        <v>23</v>
      </c>
      <c r="J7" s="9">
        <v>0.25</v>
      </c>
      <c r="K7" s="31"/>
      <c r="L7" s="31"/>
    </row>
    <row r="8" spans="1:12">
      <c r="A8" s="7">
        <v>141124215</v>
      </c>
      <c r="B8" s="7" t="s">
        <v>6</v>
      </c>
      <c r="C8" s="7" t="s">
        <v>7</v>
      </c>
      <c r="D8" s="7" t="s">
        <v>8</v>
      </c>
      <c r="E8" s="7">
        <v>91.31</v>
      </c>
      <c r="F8" s="7">
        <v>4</v>
      </c>
      <c r="G8" s="7">
        <v>538</v>
      </c>
      <c r="H8" s="7">
        <v>544</v>
      </c>
      <c r="I8" s="8" t="s">
        <v>2</v>
      </c>
      <c r="J8" s="9">
        <v>1</v>
      </c>
      <c r="K8" s="31">
        <v>3.75</v>
      </c>
      <c r="L8" s="32">
        <f>3.75/9.5*3</f>
        <v>1.1842105263157894</v>
      </c>
    </row>
    <row r="9" spans="1:12">
      <c r="A9" s="7"/>
      <c r="B9" s="7"/>
      <c r="C9" s="7"/>
      <c r="D9" s="7"/>
      <c r="E9" s="7"/>
      <c r="F9" s="7"/>
      <c r="G9" s="7"/>
      <c r="H9" s="7"/>
      <c r="I9" s="8" t="s">
        <v>3</v>
      </c>
      <c r="J9" s="9">
        <v>2</v>
      </c>
      <c r="K9" s="31"/>
      <c r="L9" s="32"/>
    </row>
    <row r="10" spans="1:12" ht="27">
      <c r="A10" s="7"/>
      <c r="B10" s="7"/>
      <c r="C10" s="7"/>
      <c r="D10" s="7"/>
      <c r="E10" s="7"/>
      <c r="F10" s="7"/>
      <c r="G10" s="7"/>
      <c r="H10" s="7"/>
      <c r="I10" s="8" t="s">
        <v>4</v>
      </c>
      <c r="J10" s="9">
        <v>0.5</v>
      </c>
      <c r="K10" s="31"/>
      <c r="L10" s="32"/>
    </row>
    <row r="11" spans="1:12" ht="27">
      <c r="A11" s="7"/>
      <c r="B11" s="7"/>
      <c r="C11" s="7"/>
      <c r="D11" s="7"/>
      <c r="E11" s="7"/>
      <c r="F11" s="7"/>
      <c r="G11" s="7"/>
      <c r="H11" s="7"/>
      <c r="I11" s="8" t="s">
        <v>5</v>
      </c>
      <c r="J11" s="9">
        <v>0.25</v>
      </c>
      <c r="K11" s="31"/>
      <c r="L11" s="32"/>
    </row>
    <row r="12" spans="1:12">
      <c r="A12" s="7">
        <v>141124109</v>
      </c>
      <c r="B12" s="7" t="s">
        <v>24</v>
      </c>
      <c r="C12" s="7" t="s">
        <v>25</v>
      </c>
      <c r="D12" s="7" t="s">
        <v>26</v>
      </c>
      <c r="E12" s="7">
        <v>90.51</v>
      </c>
      <c r="F12" s="7">
        <v>5</v>
      </c>
      <c r="G12" s="7">
        <v>525</v>
      </c>
      <c r="H12" s="7"/>
      <c r="I12" s="8" t="s">
        <v>27</v>
      </c>
      <c r="J12" s="9">
        <v>1</v>
      </c>
      <c r="K12" s="31">
        <v>9</v>
      </c>
      <c r="L12" s="32">
        <f>9/9.5*3</f>
        <v>2.8421052631578947</v>
      </c>
    </row>
    <row r="13" spans="1:12">
      <c r="A13" s="7"/>
      <c r="B13" s="7"/>
      <c r="C13" s="7"/>
      <c r="D13" s="7"/>
      <c r="E13" s="7"/>
      <c r="F13" s="7"/>
      <c r="G13" s="7"/>
      <c r="H13" s="7"/>
      <c r="I13" s="8" t="s">
        <v>28</v>
      </c>
      <c r="J13" s="9">
        <v>2</v>
      </c>
      <c r="K13" s="31"/>
      <c r="L13" s="32"/>
    </row>
    <row r="14" spans="1:12" ht="27">
      <c r="A14" s="7"/>
      <c r="B14" s="7"/>
      <c r="C14" s="7"/>
      <c r="D14" s="7"/>
      <c r="E14" s="7"/>
      <c r="F14" s="7"/>
      <c r="G14" s="7"/>
      <c r="H14" s="7"/>
      <c r="I14" s="8" t="s">
        <v>29</v>
      </c>
      <c r="J14" s="9">
        <v>2</v>
      </c>
      <c r="K14" s="31"/>
      <c r="L14" s="32"/>
    </row>
    <row r="15" spans="1:12" ht="27">
      <c r="A15" s="7"/>
      <c r="B15" s="7"/>
      <c r="C15" s="7"/>
      <c r="D15" s="7"/>
      <c r="E15" s="7"/>
      <c r="F15" s="7"/>
      <c r="G15" s="7"/>
      <c r="H15" s="7"/>
      <c r="I15" s="8" t="s">
        <v>30</v>
      </c>
      <c r="J15" s="9">
        <v>0.5</v>
      </c>
      <c r="K15" s="31"/>
      <c r="L15" s="32"/>
    </row>
    <row r="16" spans="1:12" ht="27">
      <c r="A16" s="7"/>
      <c r="B16" s="7"/>
      <c r="C16" s="7"/>
      <c r="D16" s="7"/>
      <c r="E16" s="7"/>
      <c r="F16" s="7"/>
      <c r="G16" s="7"/>
      <c r="H16" s="7"/>
      <c r="I16" s="8" t="s">
        <v>31</v>
      </c>
      <c r="J16" s="9">
        <v>0.5</v>
      </c>
      <c r="K16" s="31"/>
      <c r="L16" s="32"/>
    </row>
    <row r="17" spans="1:12" ht="27">
      <c r="A17" s="7"/>
      <c r="B17" s="7"/>
      <c r="C17" s="7"/>
      <c r="D17" s="7"/>
      <c r="E17" s="7"/>
      <c r="F17" s="7"/>
      <c r="G17" s="7"/>
      <c r="H17" s="7"/>
      <c r="I17" s="8" t="s">
        <v>32</v>
      </c>
      <c r="J17" s="9">
        <v>0.5</v>
      </c>
      <c r="K17" s="31"/>
      <c r="L17" s="32"/>
    </row>
    <row r="18" spans="1:12" ht="27">
      <c r="A18" s="7"/>
      <c r="B18" s="7"/>
      <c r="C18" s="7"/>
      <c r="D18" s="7"/>
      <c r="E18" s="7"/>
      <c r="F18" s="7"/>
      <c r="G18" s="7"/>
      <c r="H18" s="7"/>
      <c r="I18" s="8" t="s">
        <v>33</v>
      </c>
      <c r="J18" s="9">
        <v>0.5</v>
      </c>
      <c r="K18" s="31"/>
      <c r="L18" s="32"/>
    </row>
    <row r="19" spans="1:12" ht="27">
      <c r="A19" s="7"/>
      <c r="B19" s="7"/>
      <c r="C19" s="7"/>
      <c r="D19" s="7"/>
      <c r="E19" s="7"/>
      <c r="F19" s="7"/>
      <c r="G19" s="7"/>
      <c r="H19" s="7"/>
      <c r="I19" s="8" t="s">
        <v>34</v>
      </c>
      <c r="J19" s="9">
        <v>0.5</v>
      </c>
      <c r="K19" s="31"/>
      <c r="L19" s="32"/>
    </row>
    <row r="20" spans="1:12">
      <c r="A20" s="7"/>
      <c r="B20" s="7"/>
      <c r="C20" s="7"/>
      <c r="D20" s="7"/>
      <c r="E20" s="7"/>
      <c r="F20" s="7"/>
      <c r="G20" s="7"/>
      <c r="H20" s="7"/>
      <c r="I20" s="8" t="s">
        <v>35</v>
      </c>
      <c r="J20" s="9">
        <v>0.5</v>
      </c>
      <c r="K20" s="31"/>
      <c r="L20" s="32"/>
    </row>
    <row r="21" spans="1:12">
      <c r="A21" s="7"/>
      <c r="B21" s="7"/>
      <c r="C21" s="7"/>
      <c r="D21" s="7"/>
      <c r="E21" s="7"/>
      <c r="F21" s="7"/>
      <c r="G21" s="7"/>
      <c r="H21" s="7"/>
      <c r="I21" s="8" t="s">
        <v>36</v>
      </c>
      <c r="J21" s="9">
        <v>0.5</v>
      </c>
      <c r="K21" s="31"/>
      <c r="L21" s="32"/>
    </row>
    <row r="22" spans="1:12">
      <c r="A22" s="7"/>
      <c r="B22" s="7"/>
      <c r="C22" s="7"/>
      <c r="D22" s="7"/>
      <c r="E22" s="7"/>
      <c r="F22" s="7"/>
      <c r="G22" s="7"/>
      <c r="H22" s="7"/>
      <c r="I22" s="8" t="s">
        <v>37</v>
      </c>
      <c r="J22" s="9">
        <v>0.5</v>
      </c>
      <c r="K22" s="31"/>
      <c r="L22" s="32"/>
    </row>
    <row r="23" spans="1:12">
      <c r="A23" s="7">
        <v>141124221</v>
      </c>
      <c r="B23" s="7" t="s">
        <v>38</v>
      </c>
      <c r="C23" s="7" t="s">
        <v>39</v>
      </c>
      <c r="D23" s="7" t="s">
        <v>49</v>
      </c>
      <c r="E23" s="7">
        <v>90.13</v>
      </c>
      <c r="F23" s="7">
        <v>7</v>
      </c>
      <c r="G23" s="7">
        <v>553</v>
      </c>
      <c r="H23" s="7">
        <v>506</v>
      </c>
      <c r="I23" s="8" t="s">
        <v>40</v>
      </c>
      <c r="J23" s="9">
        <v>1</v>
      </c>
      <c r="K23" s="31">
        <v>8</v>
      </c>
      <c r="L23" s="32">
        <f>8/9.5*3</f>
        <v>2.5263157894736841</v>
      </c>
    </row>
    <row r="24" spans="1:12">
      <c r="A24" s="11"/>
      <c r="B24" s="11"/>
      <c r="C24" s="11"/>
      <c r="D24" s="11"/>
      <c r="E24" s="11"/>
      <c r="F24" s="11"/>
      <c r="G24" s="11"/>
      <c r="H24" s="11"/>
      <c r="I24" s="8" t="s">
        <v>41</v>
      </c>
      <c r="J24" s="9">
        <v>2</v>
      </c>
      <c r="K24" s="31"/>
      <c r="L24" s="32"/>
    </row>
    <row r="25" spans="1:12" ht="27">
      <c r="A25" s="7"/>
      <c r="B25" s="7"/>
      <c r="C25" s="7"/>
      <c r="D25" s="7"/>
      <c r="E25" s="7"/>
      <c r="F25" s="7"/>
      <c r="G25" s="7"/>
      <c r="H25" s="7"/>
      <c r="I25" s="8" t="s">
        <v>42</v>
      </c>
      <c r="J25" s="9">
        <v>2</v>
      </c>
      <c r="K25" s="31"/>
      <c r="L25" s="32"/>
    </row>
    <row r="26" spans="1:12">
      <c r="A26" s="7"/>
      <c r="B26" s="7"/>
      <c r="C26" s="7"/>
      <c r="D26" s="7"/>
      <c r="E26" s="7"/>
      <c r="F26" s="7"/>
      <c r="G26" s="7"/>
      <c r="H26" s="7"/>
      <c r="I26" s="8" t="s">
        <v>43</v>
      </c>
      <c r="J26" s="9">
        <v>0.5</v>
      </c>
      <c r="K26" s="31"/>
      <c r="L26" s="32"/>
    </row>
    <row r="27" spans="1:12">
      <c r="A27" s="7"/>
      <c r="B27" s="7"/>
      <c r="C27" s="7"/>
      <c r="D27" s="7"/>
      <c r="E27" s="7"/>
      <c r="F27" s="7"/>
      <c r="G27" s="7"/>
      <c r="H27" s="7"/>
      <c r="I27" s="8" t="s">
        <v>44</v>
      </c>
      <c r="J27" s="9">
        <v>0.5</v>
      </c>
      <c r="K27" s="31"/>
      <c r="L27" s="32"/>
    </row>
    <row r="28" spans="1:12">
      <c r="A28" s="7"/>
      <c r="B28" s="7"/>
      <c r="C28" s="7"/>
      <c r="D28" s="7"/>
      <c r="E28" s="7"/>
      <c r="F28" s="7"/>
      <c r="G28" s="7"/>
      <c r="H28" s="7"/>
      <c r="I28" s="8" t="s">
        <v>45</v>
      </c>
      <c r="J28" s="9">
        <v>0.5</v>
      </c>
      <c r="K28" s="31"/>
      <c r="L28" s="32"/>
    </row>
    <row r="29" spans="1:12">
      <c r="A29" s="7"/>
      <c r="B29" s="7"/>
      <c r="C29" s="7"/>
      <c r="D29" s="7"/>
      <c r="E29" s="7"/>
      <c r="F29" s="7"/>
      <c r="G29" s="7"/>
      <c r="H29" s="7"/>
      <c r="I29" s="8" t="s">
        <v>46</v>
      </c>
      <c r="J29" s="9">
        <v>0.5</v>
      </c>
      <c r="K29" s="31"/>
      <c r="L29" s="32"/>
    </row>
    <row r="30" spans="1:12" ht="27">
      <c r="A30" s="7"/>
      <c r="B30" s="7"/>
      <c r="C30" s="7"/>
      <c r="D30" s="7"/>
      <c r="E30" s="7"/>
      <c r="F30" s="7"/>
      <c r="G30" s="7"/>
      <c r="H30" s="7"/>
      <c r="I30" s="8" t="s">
        <v>47</v>
      </c>
      <c r="J30" s="9">
        <v>0.5</v>
      </c>
      <c r="K30" s="31"/>
      <c r="L30" s="32"/>
    </row>
    <row r="31" spans="1:12" ht="27">
      <c r="A31" s="7"/>
      <c r="B31" s="7"/>
      <c r="C31" s="7"/>
      <c r="D31" s="7"/>
      <c r="E31" s="7"/>
      <c r="F31" s="7"/>
      <c r="G31" s="7"/>
      <c r="H31" s="7"/>
      <c r="I31" s="8" t="s">
        <v>48</v>
      </c>
      <c r="J31" s="9">
        <v>0.5</v>
      </c>
      <c r="K31" s="31"/>
      <c r="L31" s="32"/>
    </row>
    <row r="32" spans="1:12">
      <c r="A32" s="12">
        <v>141124120</v>
      </c>
      <c r="B32" s="12" t="s">
        <v>116</v>
      </c>
      <c r="C32" s="12" t="s">
        <v>50</v>
      </c>
      <c r="D32" s="12" t="s">
        <v>51</v>
      </c>
      <c r="E32" s="12">
        <v>89.44</v>
      </c>
      <c r="F32" s="12">
        <v>8</v>
      </c>
      <c r="G32" s="12">
        <v>545</v>
      </c>
      <c r="H32" s="12">
        <v>475</v>
      </c>
      <c r="I32" s="13" t="s">
        <v>52</v>
      </c>
      <c r="J32" s="14">
        <v>1</v>
      </c>
      <c r="K32" s="30">
        <v>6.5</v>
      </c>
      <c r="L32" s="33">
        <f>6.5/9.5*3</f>
        <v>2.0526315789473686</v>
      </c>
    </row>
    <row r="33" spans="1:12">
      <c r="A33" s="12"/>
      <c r="B33" s="12"/>
      <c r="C33" s="12"/>
      <c r="D33" s="12"/>
      <c r="E33" s="12"/>
      <c r="F33" s="12"/>
      <c r="G33" s="12"/>
      <c r="H33" s="12"/>
      <c r="I33" s="13" t="s">
        <v>53</v>
      </c>
      <c r="J33" s="14">
        <v>2</v>
      </c>
      <c r="K33" s="30"/>
      <c r="L33" s="33"/>
    </row>
    <row r="34" spans="1:12" ht="27">
      <c r="A34" s="12"/>
      <c r="B34" s="12"/>
      <c r="C34" s="12"/>
      <c r="D34" s="12"/>
      <c r="E34" s="12"/>
      <c r="F34" s="12"/>
      <c r="G34" s="12"/>
      <c r="H34" s="12"/>
      <c r="I34" s="13" t="s">
        <v>54</v>
      </c>
      <c r="J34" s="14">
        <v>1</v>
      </c>
      <c r="K34" s="30"/>
      <c r="L34" s="33"/>
    </row>
    <row r="35" spans="1:12">
      <c r="A35" s="12"/>
      <c r="B35" s="12"/>
      <c r="C35" s="12"/>
      <c r="D35" s="12"/>
      <c r="E35" s="12"/>
      <c r="F35" s="12"/>
      <c r="G35" s="12"/>
      <c r="H35" s="12"/>
      <c r="I35" s="13" t="s">
        <v>55</v>
      </c>
      <c r="J35" s="14">
        <v>0.5</v>
      </c>
      <c r="K35" s="30"/>
      <c r="L35" s="33"/>
    </row>
    <row r="36" spans="1:12">
      <c r="A36" s="12"/>
      <c r="B36" s="12"/>
      <c r="C36" s="12"/>
      <c r="D36" s="12"/>
      <c r="E36" s="12"/>
      <c r="F36" s="12"/>
      <c r="G36" s="12"/>
      <c r="H36" s="12"/>
      <c r="I36" s="13" t="s">
        <v>56</v>
      </c>
      <c r="J36" s="14">
        <v>0.5</v>
      </c>
      <c r="K36" s="30"/>
      <c r="L36" s="33"/>
    </row>
    <row r="37" spans="1:12">
      <c r="A37" s="12"/>
      <c r="B37" s="12"/>
      <c r="C37" s="12"/>
      <c r="D37" s="12"/>
      <c r="E37" s="12"/>
      <c r="F37" s="12"/>
      <c r="G37" s="12"/>
      <c r="H37" s="12"/>
      <c r="I37" s="13" t="s">
        <v>57</v>
      </c>
      <c r="J37" s="14">
        <v>0.5</v>
      </c>
      <c r="K37" s="30"/>
      <c r="L37" s="33"/>
    </row>
    <row r="38" spans="1:12" ht="27">
      <c r="A38" s="12"/>
      <c r="B38" s="12"/>
      <c r="C38" s="12"/>
      <c r="D38" s="12"/>
      <c r="E38" s="12"/>
      <c r="F38" s="12"/>
      <c r="G38" s="12"/>
      <c r="H38" s="12"/>
      <c r="I38" s="13" t="s">
        <v>58</v>
      </c>
      <c r="J38" s="14">
        <v>0.5</v>
      </c>
      <c r="K38" s="30"/>
      <c r="L38" s="33"/>
    </row>
    <row r="39" spans="1:12" ht="40.5">
      <c r="A39" s="12"/>
      <c r="B39" s="12"/>
      <c r="C39" s="12"/>
      <c r="D39" s="12"/>
      <c r="E39" s="12"/>
      <c r="F39" s="12"/>
      <c r="G39" s="12"/>
      <c r="H39" s="12"/>
      <c r="I39" s="13" t="s">
        <v>59</v>
      </c>
      <c r="J39" s="14">
        <v>0.25</v>
      </c>
      <c r="K39" s="30"/>
      <c r="L39" s="33"/>
    </row>
    <row r="40" spans="1:12" ht="40.5">
      <c r="A40" s="12"/>
      <c r="B40" s="12"/>
      <c r="C40" s="12"/>
      <c r="D40" s="12"/>
      <c r="E40" s="12"/>
      <c r="F40" s="12"/>
      <c r="G40" s="12"/>
      <c r="H40" s="12"/>
      <c r="I40" s="13" t="s">
        <v>60</v>
      </c>
      <c r="J40" s="14">
        <v>0.25</v>
      </c>
      <c r="K40" s="30"/>
      <c r="L40" s="33"/>
    </row>
    <row r="41" spans="1:12">
      <c r="A41" s="12">
        <v>141124217</v>
      </c>
      <c r="B41" s="12" t="s">
        <v>117</v>
      </c>
      <c r="C41" s="12" t="s">
        <v>61</v>
      </c>
      <c r="D41" s="12" t="s">
        <v>51</v>
      </c>
      <c r="E41" s="12">
        <v>89.07</v>
      </c>
      <c r="F41" s="12">
        <v>9</v>
      </c>
      <c r="G41" s="12">
        <v>490</v>
      </c>
      <c r="H41" s="12">
        <v>427</v>
      </c>
      <c r="I41" s="13" t="s">
        <v>62</v>
      </c>
      <c r="J41" s="15">
        <v>1</v>
      </c>
      <c r="K41" s="50">
        <v>9.5</v>
      </c>
      <c r="L41" s="50">
        <v>3</v>
      </c>
    </row>
    <row r="42" spans="1:12">
      <c r="A42" s="12"/>
      <c r="B42" s="12"/>
      <c r="C42" s="12"/>
      <c r="D42" s="12"/>
      <c r="E42" s="12"/>
      <c r="F42" s="12"/>
      <c r="G42" s="12"/>
      <c r="H42" s="12"/>
      <c r="I42" s="13" t="s">
        <v>63</v>
      </c>
      <c r="J42" s="15">
        <v>2</v>
      </c>
      <c r="K42" s="50"/>
      <c r="L42" s="50"/>
    </row>
    <row r="43" spans="1:12" ht="27">
      <c r="A43" s="12"/>
      <c r="B43" s="12"/>
      <c r="C43" s="12"/>
      <c r="D43" s="12"/>
      <c r="E43" s="12"/>
      <c r="F43" s="12"/>
      <c r="G43" s="12"/>
      <c r="H43" s="12"/>
      <c r="I43" s="13" t="s">
        <v>64</v>
      </c>
      <c r="J43" s="15">
        <v>1</v>
      </c>
      <c r="K43" s="50"/>
      <c r="L43" s="50"/>
    </row>
    <row r="44" spans="1:12">
      <c r="A44" s="12"/>
      <c r="B44" s="12"/>
      <c r="C44" s="12"/>
      <c r="D44" s="12"/>
      <c r="E44" s="12"/>
      <c r="F44" s="12"/>
      <c r="G44" s="12"/>
      <c r="H44" s="12"/>
      <c r="I44" s="13" t="s">
        <v>65</v>
      </c>
      <c r="J44" s="15">
        <v>0.5</v>
      </c>
      <c r="K44" s="50"/>
      <c r="L44" s="50"/>
    </row>
    <row r="45" spans="1:12">
      <c r="A45" s="12"/>
      <c r="B45" s="12"/>
      <c r="C45" s="12"/>
      <c r="D45" s="12"/>
      <c r="E45" s="12"/>
      <c r="F45" s="12"/>
      <c r="G45" s="12"/>
      <c r="H45" s="12"/>
      <c r="I45" s="13" t="s">
        <v>66</v>
      </c>
      <c r="J45" s="15">
        <v>0.5</v>
      </c>
      <c r="K45" s="50"/>
      <c r="L45" s="50"/>
    </row>
    <row r="46" spans="1:12" ht="27">
      <c r="A46" s="12"/>
      <c r="B46" s="12"/>
      <c r="C46" s="12"/>
      <c r="D46" s="12"/>
      <c r="E46" s="12"/>
      <c r="F46" s="12"/>
      <c r="G46" s="12"/>
      <c r="H46" s="12"/>
      <c r="I46" s="13" t="s">
        <v>67</v>
      </c>
      <c r="J46" s="15">
        <v>1</v>
      </c>
      <c r="K46" s="50"/>
      <c r="L46" s="50"/>
    </row>
    <row r="47" spans="1:12" ht="27">
      <c r="A47" s="12"/>
      <c r="B47" s="12"/>
      <c r="C47" s="12"/>
      <c r="D47" s="12"/>
      <c r="E47" s="12"/>
      <c r="F47" s="12"/>
      <c r="G47" s="12"/>
      <c r="H47" s="12"/>
      <c r="I47" s="13" t="s">
        <v>68</v>
      </c>
      <c r="J47" s="15">
        <v>0.5</v>
      </c>
      <c r="K47" s="50"/>
      <c r="L47" s="50"/>
    </row>
    <row r="48" spans="1:12" ht="27">
      <c r="A48" s="12"/>
      <c r="B48" s="12"/>
      <c r="C48" s="12"/>
      <c r="D48" s="12"/>
      <c r="E48" s="12"/>
      <c r="F48" s="12"/>
      <c r="G48" s="12"/>
      <c r="H48" s="12"/>
      <c r="I48" s="13" t="s">
        <v>69</v>
      </c>
      <c r="J48" s="15">
        <v>0.5</v>
      </c>
      <c r="K48" s="50"/>
      <c r="L48" s="50"/>
    </row>
    <row r="49" spans="1:12" ht="27">
      <c r="A49" s="12"/>
      <c r="B49" s="12"/>
      <c r="C49" s="12"/>
      <c r="D49" s="12"/>
      <c r="E49" s="12"/>
      <c r="F49" s="12"/>
      <c r="G49" s="12"/>
      <c r="H49" s="12"/>
      <c r="I49" s="13" t="s">
        <v>70</v>
      </c>
      <c r="J49" s="15">
        <v>0.5</v>
      </c>
      <c r="K49" s="50"/>
      <c r="L49" s="50"/>
    </row>
    <row r="50" spans="1:12" ht="27">
      <c r="A50" s="12"/>
      <c r="B50" s="12"/>
      <c r="C50" s="12"/>
      <c r="D50" s="12"/>
      <c r="E50" s="12"/>
      <c r="F50" s="12"/>
      <c r="G50" s="12"/>
      <c r="H50" s="12"/>
      <c r="I50" s="13" t="s">
        <v>71</v>
      </c>
      <c r="J50" s="15">
        <v>0.5</v>
      </c>
      <c r="K50" s="50"/>
      <c r="L50" s="50"/>
    </row>
    <row r="51" spans="1:12" ht="81">
      <c r="A51" s="12"/>
      <c r="B51" s="12"/>
      <c r="C51" s="12"/>
      <c r="D51" s="12"/>
      <c r="E51" s="12"/>
      <c r="F51" s="12"/>
      <c r="G51" s="12"/>
      <c r="H51" s="12"/>
      <c r="I51" s="13" t="s">
        <v>72</v>
      </c>
      <c r="J51" s="15">
        <v>0.5</v>
      </c>
      <c r="K51" s="50"/>
      <c r="L51" s="50"/>
    </row>
    <row r="52" spans="1:12" ht="67.5">
      <c r="A52" s="12"/>
      <c r="B52" s="12"/>
      <c r="C52" s="12"/>
      <c r="D52" s="12"/>
      <c r="E52" s="12"/>
      <c r="F52" s="12"/>
      <c r="G52" s="12"/>
      <c r="H52" s="12"/>
      <c r="I52" s="13" t="s">
        <v>73</v>
      </c>
      <c r="J52" s="15">
        <v>0.5</v>
      </c>
      <c r="K52" s="50"/>
      <c r="L52" s="50"/>
    </row>
    <row r="53" spans="1:12" ht="67.5">
      <c r="A53" s="12"/>
      <c r="B53" s="12"/>
      <c r="C53" s="12"/>
      <c r="D53" s="12"/>
      <c r="E53" s="12"/>
      <c r="F53" s="12"/>
      <c r="G53" s="12"/>
      <c r="H53" s="12"/>
      <c r="I53" s="13" t="s">
        <v>74</v>
      </c>
      <c r="J53" s="15">
        <v>0.5</v>
      </c>
      <c r="K53" s="50"/>
      <c r="L53" s="50"/>
    </row>
    <row r="54" spans="1:12">
      <c r="A54" s="12">
        <v>141124119</v>
      </c>
      <c r="B54" s="12" t="s">
        <v>75</v>
      </c>
      <c r="C54" s="12" t="s">
        <v>76</v>
      </c>
      <c r="D54" s="12" t="s">
        <v>51</v>
      </c>
      <c r="E54" s="12">
        <v>88.22</v>
      </c>
      <c r="F54" s="12">
        <v>10</v>
      </c>
      <c r="G54" s="12">
        <v>559</v>
      </c>
      <c r="H54" s="12">
        <v>600</v>
      </c>
      <c r="I54" s="13" t="s">
        <v>77</v>
      </c>
      <c r="J54" s="14">
        <v>2</v>
      </c>
      <c r="K54" s="30">
        <v>5.5</v>
      </c>
      <c r="L54" s="33">
        <f>5.5/9.5*3</f>
        <v>1.736842105263158</v>
      </c>
    </row>
    <row r="55" spans="1:12">
      <c r="A55" s="12"/>
      <c r="B55" s="12"/>
      <c r="C55" s="12"/>
      <c r="D55" s="12"/>
      <c r="E55" s="12"/>
      <c r="F55" s="12"/>
      <c r="G55" s="12"/>
      <c r="H55" s="12"/>
      <c r="I55" s="13" t="s">
        <v>78</v>
      </c>
      <c r="J55" s="14">
        <v>2</v>
      </c>
      <c r="K55" s="30"/>
      <c r="L55" s="33"/>
    </row>
    <row r="56" spans="1:12" ht="27">
      <c r="A56" s="12"/>
      <c r="B56" s="12"/>
      <c r="C56" s="12"/>
      <c r="D56" s="12"/>
      <c r="E56" s="12"/>
      <c r="F56" s="12"/>
      <c r="G56" s="12"/>
      <c r="H56" s="12"/>
      <c r="I56" s="13" t="s">
        <v>79</v>
      </c>
      <c r="J56" s="14">
        <v>0.5</v>
      </c>
      <c r="K56" s="30"/>
      <c r="L56" s="33"/>
    </row>
    <row r="57" spans="1:12" ht="27">
      <c r="A57" s="12"/>
      <c r="B57" s="12"/>
      <c r="C57" s="12"/>
      <c r="D57" s="12"/>
      <c r="E57" s="12"/>
      <c r="F57" s="12"/>
      <c r="G57" s="12"/>
      <c r="H57" s="12"/>
      <c r="I57" s="13" t="s">
        <v>80</v>
      </c>
      <c r="J57" s="14">
        <v>0.5</v>
      </c>
      <c r="K57" s="30"/>
      <c r="L57" s="33"/>
    </row>
    <row r="58" spans="1:12" ht="27">
      <c r="A58" s="12"/>
      <c r="B58" s="12"/>
      <c r="C58" s="12"/>
      <c r="D58" s="12"/>
      <c r="E58" s="12"/>
      <c r="F58" s="12"/>
      <c r="G58" s="12"/>
      <c r="H58" s="12"/>
      <c r="I58" s="13" t="s">
        <v>81</v>
      </c>
      <c r="J58" s="14">
        <v>0.5</v>
      </c>
      <c r="K58" s="30"/>
      <c r="L58" s="33"/>
    </row>
    <row r="59" spans="1:12">
      <c r="A59" s="12">
        <v>141124121</v>
      </c>
      <c r="B59" s="12" t="s">
        <v>24</v>
      </c>
      <c r="C59" s="12" t="s">
        <v>82</v>
      </c>
      <c r="D59" s="12" t="s">
        <v>84</v>
      </c>
      <c r="E59" s="12">
        <v>87.62</v>
      </c>
      <c r="F59" s="12">
        <v>11</v>
      </c>
      <c r="G59" s="12">
        <v>467</v>
      </c>
      <c r="H59" s="12">
        <v>483</v>
      </c>
      <c r="I59" s="13" t="s">
        <v>85</v>
      </c>
      <c r="J59" s="14">
        <v>1</v>
      </c>
      <c r="K59" s="30">
        <v>2</v>
      </c>
      <c r="L59" s="33">
        <f>2/9.5*3</f>
        <v>0.63157894736842102</v>
      </c>
    </row>
    <row r="60" spans="1:12" ht="27">
      <c r="A60" s="12"/>
      <c r="B60" s="12"/>
      <c r="C60" s="12"/>
      <c r="D60" s="12"/>
      <c r="E60" s="12"/>
      <c r="F60" s="12"/>
      <c r="G60" s="12"/>
      <c r="H60" s="12"/>
      <c r="I60" s="13" t="s">
        <v>86</v>
      </c>
      <c r="J60" s="14">
        <v>1</v>
      </c>
      <c r="K60" s="30"/>
      <c r="L60" s="33"/>
    </row>
    <row r="61" spans="1:12">
      <c r="A61" s="7">
        <v>141124214</v>
      </c>
      <c r="B61" s="34" t="s">
        <v>38</v>
      </c>
      <c r="C61" s="7" t="s">
        <v>87</v>
      </c>
      <c r="D61" s="7" t="s">
        <v>19</v>
      </c>
      <c r="E61" s="7">
        <v>86.82</v>
      </c>
      <c r="F61" s="7">
        <v>13</v>
      </c>
      <c r="G61" s="7">
        <v>533</v>
      </c>
      <c r="H61" s="7">
        <v>470</v>
      </c>
      <c r="I61" s="10" t="s">
        <v>21</v>
      </c>
      <c r="J61" s="9">
        <v>2</v>
      </c>
      <c r="K61" s="31">
        <v>2.2999999999999998</v>
      </c>
      <c r="L61" s="32">
        <f>2.3/9.5*3</f>
        <v>0.72631578947368414</v>
      </c>
    </row>
    <row r="62" spans="1:12">
      <c r="A62" s="7"/>
      <c r="B62" s="7"/>
      <c r="C62" s="7"/>
      <c r="D62" s="7"/>
      <c r="E62" s="7"/>
      <c r="F62" s="7"/>
      <c r="G62" s="7"/>
      <c r="H62" s="7"/>
      <c r="I62" s="10" t="s">
        <v>88</v>
      </c>
      <c r="J62" s="9">
        <v>0.3</v>
      </c>
      <c r="K62" s="31"/>
      <c r="L62" s="32"/>
    </row>
    <row r="63" spans="1:12">
      <c r="A63" s="12">
        <v>141124225</v>
      </c>
      <c r="B63" s="12" t="s">
        <v>90</v>
      </c>
      <c r="C63" s="12" t="s">
        <v>91</v>
      </c>
      <c r="D63" s="12" t="s">
        <v>84</v>
      </c>
      <c r="E63" s="12">
        <v>86.63</v>
      </c>
      <c r="F63" s="12">
        <v>14</v>
      </c>
      <c r="G63" s="12">
        <v>540</v>
      </c>
      <c r="H63" s="12">
        <v>510</v>
      </c>
      <c r="I63" s="13" t="s">
        <v>83</v>
      </c>
      <c r="J63" s="14">
        <v>1</v>
      </c>
      <c r="K63" s="30">
        <v>4.5</v>
      </c>
      <c r="L63" s="33">
        <f>4.5/9.5*3</f>
        <v>1.4210526315789473</v>
      </c>
    </row>
    <row r="64" spans="1:12">
      <c r="A64" s="11"/>
      <c r="B64" s="11"/>
      <c r="C64" s="11"/>
      <c r="D64" s="11"/>
      <c r="E64" s="11"/>
      <c r="F64" s="11"/>
      <c r="G64" s="11"/>
      <c r="H64" s="11"/>
      <c r="I64" s="13" t="s">
        <v>92</v>
      </c>
      <c r="J64" s="14">
        <v>2</v>
      </c>
      <c r="K64" s="30"/>
      <c r="L64" s="33"/>
    </row>
    <row r="65" spans="1:12" ht="27">
      <c r="A65" s="7"/>
      <c r="B65" s="7"/>
      <c r="C65" s="7"/>
      <c r="D65" s="7"/>
      <c r="E65" s="7"/>
      <c r="F65" s="7"/>
      <c r="G65" s="7"/>
      <c r="H65" s="7"/>
      <c r="I65" s="13" t="s">
        <v>94</v>
      </c>
      <c r="J65" s="14">
        <v>0.5</v>
      </c>
      <c r="K65" s="30"/>
      <c r="L65" s="33"/>
    </row>
    <row r="66" spans="1:12">
      <c r="A66" s="7"/>
      <c r="B66" s="7"/>
      <c r="C66" s="7"/>
      <c r="D66" s="7"/>
      <c r="E66" s="7"/>
      <c r="F66" s="7"/>
      <c r="G66" s="7"/>
      <c r="H66" s="7"/>
      <c r="I66" s="13" t="s">
        <v>93</v>
      </c>
      <c r="J66" s="14">
        <v>0.5</v>
      </c>
      <c r="K66" s="30"/>
      <c r="L66" s="33"/>
    </row>
    <row r="67" spans="1:12">
      <c r="A67" s="7"/>
      <c r="B67" s="7"/>
      <c r="C67" s="7"/>
      <c r="D67" s="7"/>
      <c r="E67" s="7"/>
      <c r="F67" s="7"/>
      <c r="G67" s="7"/>
      <c r="H67" s="7"/>
      <c r="I67" s="13" t="s">
        <v>89</v>
      </c>
      <c r="J67" s="14">
        <v>0.5</v>
      </c>
      <c r="K67" s="30"/>
      <c r="L67" s="33"/>
    </row>
    <row r="68" spans="1:12" ht="27">
      <c r="A68" s="16">
        <v>141124115</v>
      </c>
      <c r="B68" s="16" t="s">
        <v>75</v>
      </c>
      <c r="C68" s="16" t="s">
        <v>95</v>
      </c>
      <c r="D68" s="16" t="s">
        <v>51</v>
      </c>
      <c r="E68" s="16">
        <v>85.29</v>
      </c>
      <c r="F68" s="16">
        <v>16</v>
      </c>
      <c r="G68" s="16">
        <v>456</v>
      </c>
      <c r="H68" s="16">
        <v>419</v>
      </c>
      <c r="I68" s="17" t="s">
        <v>96</v>
      </c>
      <c r="J68" s="18">
        <v>0.3</v>
      </c>
      <c r="K68" s="19">
        <v>0.3</v>
      </c>
      <c r="L68" s="20">
        <f>0.3/9.5*3</f>
        <v>9.4736842105263161E-2</v>
      </c>
    </row>
    <row r="69" spans="1:12" ht="39" customHeight="1">
      <c r="A69" s="38" t="s">
        <v>110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</row>
  </sheetData>
  <mergeCells count="22">
    <mergeCell ref="A69:L69"/>
    <mergeCell ref="L41:L53"/>
    <mergeCell ref="L54:L58"/>
    <mergeCell ref="L59:L60"/>
    <mergeCell ref="L61:L62"/>
    <mergeCell ref="L63:L67"/>
    <mergeCell ref="L3:L7"/>
    <mergeCell ref="L8:L11"/>
    <mergeCell ref="L12:L22"/>
    <mergeCell ref="L23:L31"/>
    <mergeCell ref="L32:L40"/>
    <mergeCell ref="K63:K67"/>
    <mergeCell ref="K8:K11"/>
    <mergeCell ref="K3:K7"/>
    <mergeCell ref="K12:K22"/>
    <mergeCell ref="K23:K31"/>
    <mergeCell ref="K32:K40"/>
    <mergeCell ref="K41:K53"/>
    <mergeCell ref="K54:K58"/>
    <mergeCell ref="K59:K60"/>
    <mergeCell ref="K61:K62"/>
    <mergeCell ref="A1:L1"/>
  </mergeCells>
  <phoneticPr fontId="2" type="noConversion"/>
  <printOptions horizontalCentered="1" verticalCentered="1"/>
  <pageMargins left="7.874015748031496E-2" right="7.874015748031496E-2" top="0.19685039370078741" bottom="0.19685039370078741" header="0" footer="0"/>
  <pageSetup paperSize="9" orientation="landscape" r:id="rId1"/>
  <headerFooter alignWithMargins="0"/>
  <rowBreaks count="3" manualBreakCount="3">
    <brk id="22" max="16383" man="1"/>
    <brk id="40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创新、综合素质加分合计</vt:lpstr>
      <vt:lpstr>创新加分明细</vt:lpstr>
      <vt:lpstr>创新、综合素质加分合计!Print_Area</vt:lpstr>
      <vt:lpstr>创新加分明细!Print_Titles</vt:lpstr>
    </vt:vector>
  </TitlesOfParts>
  <Company>北京林业大学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成绩排名</dc:title>
  <dc:creator>教务处</dc:creator>
  <cp:lastModifiedBy>AutoBVT</cp:lastModifiedBy>
  <cp:lastPrinted>2017-09-15T01:58:55Z</cp:lastPrinted>
  <dcterms:created xsi:type="dcterms:W3CDTF">2014-09-09T06:33:00Z</dcterms:created>
  <dcterms:modified xsi:type="dcterms:W3CDTF">2017-09-15T02:03:02Z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2052-9.1.0.4843</vt:lpwstr>
  </property>
</Properties>
</file>